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MPUTADORA COORDINADOR CONTABILIDAD\UNIDAD C (ESCRITORIO)\CUENTA PUBLICA DIF\2026 CUENTA PUBLICA\2DO. TRIMESTRE 2026\"/>
    </mc:Choice>
  </mc:AlternateContent>
  <xr:revisionPtr revIDLastSave="0" documentId="8_{DE42512F-F5BB-4B46-A03B-56B508886F99}" xr6:coauthVersionLast="47" xr6:coauthVersionMax="47" xr10:uidLastSave="{00000000-0000-0000-0000-000000000000}"/>
  <bookViews>
    <workbookView xWindow="-108" yWindow="-108" windowWidth="23256" windowHeight="12456" tabRatio="782" xr2:uid="{072641A8-F22B-4960-808B-50E51E5F091D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9" l="1"/>
  <c r="F21" i="3"/>
  <c r="E21" i="3"/>
  <c r="D21" i="3"/>
  <c r="F16" i="3"/>
  <c r="F15" i="3"/>
  <c r="F14" i="3"/>
  <c r="F13" i="3"/>
  <c r="F12" i="3"/>
  <c r="F11" i="3"/>
  <c r="F31" i="3" s="1"/>
  <c r="E11" i="3"/>
  <c r="D11" i="3"/>
  <c r="H46" i="1"/>
  <c r="G42" i="1"/>
  <c r="G13" i="1" s="1"/>
  <c r="G161" i="1" s="1"/>
  <c r="D46" i="1"/>
  <c r="F42" i="1"/>
  <c r="I32" i="1"/>
  <c r="H32" i="1"/>
  <c r="G32" i="1"/>
  <c r="F32" i="1"/>
  <c r="E32" i="1"/>
  <c r="D32" i="1"/>
  <c r="C32" i="1"/>
  <c r="H127" i="1"/>
  <c r="I126" i="1"/>
  <c r="H126" i="1"/>
  <c r="G126" i="1"/>
  <c r="F126" i="1"/>
  <c r="E126" i="1"/>
  <c r="D126" i="1"/>
  <c r="C126" i="1"/>
  <c r="H122" i="1"/>
  <c r="H121" i="1"/>
  <c r="H120" i="1"/>
  <c r="H119" i="1"/>
  <c r="H118" i="1"/>
  <c r="H117" i="1"/>
  <c r="I116" i="1"/>
  <c r="H116" i="1"/>
  <c r="G116" i="1"/>
  <c r="F116" i="1"/>
  <c r="E116" i="1"/>
  <c r="D116" i="1"/>
  <c r="C116" i="1"/>
  <c r="H115" i="1"/>
  <c r="H114" i="1"/>
  <c r="H113" i="1"/>
  <c r="H112" i="1"/>
  <c r="H111" i="1"/>
  <c r="H110" i="1"/>
  <c r="H109" i="1"/>
  <c r="H108" i="1"/>
  <c r="H106" i="1" s="1"/>
  <c r="H107" i="1"/>
  <c r="I106" i="1"/>
  <c r="I87" i="1" s="1"/>
  <c r="G106" i="1"/>
  <c r="F106" i="1"/>
  <c r="E106" i="1"/>
  <c r="D106" i="1"/>
  <c r="C106" i="1"/>
  <c r="H61" i="1"/>
  <c r="H60" i="1"/>
  <c r="H59" i="1"/>
  <c r="H58" i="1"/>
  <c r="H57" i="1"/>
  <c r="H56" i="1"/>
  <c r="H55" i="1"/>
  <c r="H54" i="1"/>
  <c r="H52" i="1" s="1"/>
  <c r="H53" i="1"/>
  <c r="I52" i="1"/>
  <c r="G52" i="1"/>
  <c r="F52" i="1"/>
  <c r="E52" i="1"/>
  <c r="D52" i="1"/>
  <c r="C52" i="1"/>
  <c r="I42" i="1"/>
  <c r="H42" i="1"/>
  <c r="E42" i="1"/>
  <c r="D42" i="1"/>
  <c r="C42" i="1"/>
  <c r="H31" i="1"/>
  <c r="H30" i="1"/>
  <c r="H29" i="1"/>
  <c r="H28" i="1"/>
  <c r="H27" i="1"/>
  <c r="H26" i="1"/>
  <c r="H25" i="1"/>
  <c r="H24" i="1"/>
  <c r="H22" i="1" s="1"/>
  <c r="H23" i="1"/>
  <c r="I22" i="1"/>
  <c r="G22" i="1"/>
  <c r="F22" i="1"/>
  <c r="E22" i="1"/>
  <c r="D22" i="1"/>
  <c r="C22" i="1"/>
  <c r="I14" i="1"/>
  <c r="H14" i="1"/>
  <c r="G14" i="1"/>
  <c r="F14" i="1"/>
  <c r="E14" i="1"/>
  <c r="D14" i="1"/>
  <c r="C14" i="1"/>
  <c r="B6" i="3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1" i="9"/>
  <c r="B3" i="8"/>
  <c r="B1" i="8"/>
  <c r="B3" i="7"/>
  <c r="B1" i="7"/>
  <c r="B3" i="3"/>
  <c r="B1" i="3"/>
  <c r="B3" i="1"/>
  <c r="B9" i="1" s="1"/>
  <c r="B1" i="1"/>
  <c r="B6" i="1" s="1"/>
  <c r="B3" i="6"/>
  <c r="B1" i="6"/>
  <c r="D87" i="1" l="1"/>
  <c r="F87" i="1"/>
  <c r="C87" i="1"/>
  <c r="H87" i="1"/>
  <c r="G87" i="1"/>
  <c r="E87" i="1"/>
  <c r="E13" i="1"/>
  <c r="E161" i="1" s="1"/>
  <c r="F13" i="1"/>
  <c r="F161" i="1" s="1"/>
  <c r="C13" i="1"/>
  <c r="C161" i="1" s="1"/>
  <c r="H13" i="1"/>
  <c r="H161" i="1" s="1"/>
  <c r="D13" i="1"/>
  <c r="D161" i="1" s="1"/>
  <c r="I13" i="1"/>
  <c r="I161" i="1" s="1"/>
  <c r="D31" i="3"/>
  <c r="E31" i="3"/>
</calcChain>
</file>

<file path=xl/sharedStrings.xml><?xml version="1.0" encoding="utf-8"?>
<sst xmlns="http://schemas.openxmlformats.org/spreadsheetml/2006/main" count="267" uniqueCount="155">
  <si>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</si>
  <si>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</si>
  <si>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</si>
  <si>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</si>
  <si>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</si>
  <si>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</si>
  <si>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</si>
  <si>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</si>
  <si>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</si>
  <si>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</si>
  <si>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</si>
  <si>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</si>
  <si>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</si>
  <si>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</si>
  <si>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</si>
  <si>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</si>
  <si>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</si>
  <si>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</si>
  <si>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</si>
  <si>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</si>
  <si>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</si>
  <si>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</si>
  <si>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</si>
  <si>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</si>
  <si>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</si>
  <si>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</si>
  <si>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</si>
  <si>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</si>
  <si>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</si>
  <si>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</si>
  <si>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</si>
  <si>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</si>
  <si>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</si>
  <si>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</si>
  <si>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</si>
  <si>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</si>
  <si>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</si>
  <si>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</si>
  <si>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</si>
  <si>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</si>
  <si>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</si>
  <si>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</si>
  <si>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</si>
  <si>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</si>
  <si>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</si>
  <si>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</si>
  <si>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</si>
  <si>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</si>
  <si>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</si>
  <si>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</si>
  <si>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</si>
  <si>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</si>
  <si>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</si>
  <si>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</si>
  <si>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</si>
  <si>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</si>
  <si>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</si>
  <si>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</si>
  <si>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</si>
  <si>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</si>
  <si>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</si>
  <si>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</si>
  <si>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</si>
  <si>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</si>
  <si>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</si>
  <si>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</si>
  <si>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</si>
  <si>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</si>
  <si>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</si>
  <si>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</si>
  <si>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</si>
  <si>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</si>
  <si>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</si>
  <si>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</si>
  <si>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</si>
  <si>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</si>
  <si>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</si>
  <si>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</si>
  <si>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</si>
  <si>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</si>
  <si>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</si>
  <si>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</si>
  <si>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</si>
  <si>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</si>
  <si>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</si>
  <si>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</si>
  <si>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</si>
  <si>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</si>
  <si>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</si>
  <si>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</si>
  <si>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</si>
  <si>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</si>
  <si>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</si>
  <si>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</si>
  <si>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</si>
  <si>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</si>
  <si>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</si>
  <si>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</si>
  <si>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</si>
  <si>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</si>
  <si>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</si>
  <si>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</si>
  <si>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</si>
  <si>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</si>
  <si>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</si>
  <si>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</si>
  <si>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</si>
  <si>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</si>
  <si>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</si>
  <si>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</si>
  <si>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</si>
  <si>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</si>
  <si>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</si>
  <si>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</si>
  <si>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</si>
  <si>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Ejercicio 20XN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</si>
  <si>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</si>
  <si>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</si>
  <si>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</si>
  <si>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</si>
  <si>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</si>
  <si>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</si>
  <si>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</si>
  <si>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</si>
  <si>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</si>
  <si>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</si>
  <si>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</si>
  <si>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</si>
  <si>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</si>
  <si>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</si>
  <si>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</si>
  <si>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</si>
  <si>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</si>
  <si>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</si>
  <si>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</si>
  <si>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</si>
  <si>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</si>
  <si>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</si>
  <si>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</si>
  <si>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</si>
  <si>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</si>
  <si>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</si>
  <si>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</si>
  <si>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</si>
  <si>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</si>
  <si>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</si>
  <si>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</si>
  <si>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</si>
  <si>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</si>
  <si>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Correspondiente del 01 de Enero al 30 de junio del 2026</t>
  </si>
  <si>
    <t>No tenemos Balance presupuestario negativo ya que cuentamos con Balance Presupuestario Sostenible.</t>
  </si>
  <si>
    <t>No tenemos deuda publica ya que contamos con Balance Presupuestario Sostenible.</t>
  </si>
  <si>
    <t>No tenemos Obligaciones a corto plazo los pagos se realizaron completamente.</t>
  </si>
  <si>
    <t>No tenemos Deuda</t>
  </si>
  <si>
    <t>Sistema para el Desarrollo Integral de Familia en el Municipio de León Guanajuato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</si>
</sst>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</cellStyleXfs>
  <cellXfs count="91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right"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2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centerContinuous" vertical="center"/>
    </xf>
    <xf numFmtId="0" fontId="5" fillId="3" borderId="15" xfId="2" applyFont="1" applyFill="1" applyBorder="1" applyAlignment="1">
      <alignment horizontal="centerContinuous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Protection="1"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left" indent="1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20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30" xfId="0" applyFont="1" applyBorder="1" applyAlignment="1">
      <alignment vertical="center"/>
    </xf>
    <xf numFmtId="0" fontId="9" fillId="0" borderId="31" xfId="0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4" fontId="9" fillId="0" borderId="32" xfId="0" applyNumberFormat="1" applyFont="1" applyBorder="1" applyAlignment="1">
      <alignment horizontal="right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4" xfId="0" applyNumberFormat="1" applyFont="1" applyBorder="1" applyAlignment="1">
      <alignment horizontal="right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6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6" xfId="0" applyNumberFormat="1" applyFont="1" applyBorder="1" applyAlignment="1">
      <alignment horizontal="right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7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4" fillId="0" borderId="0" xfId="3" applyFont="1"/>
    <xf numFmtId="0" fontId="3" fillId="0" borderId="0" xfId="1"/>
    <xf numFmtId="0" fontId="5" fillId="3" borderId="13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</cellXfs>
  <cellStyles count="6">
    <cellStyle name="Hipervínculo" xfId="1" builtinId="8"/>
    <cellStyle name="Normal" xfId="0" builtinId="0"/>
    <cellStyle name="Normal 2" xfId="3" xr:uid="{B9F6D3C9-E1F5-4FCE-80E1-85F1EA587C17}"/>
    <cellStyle name="Normal 2 2" xfId="4" xr:uid="{39A497E9-A4CD-4E74-B9FB-53AB6D1DB61C}"/>
    <cellStyle name="Normal 3" xfId="2" xr:uid="{15527831-D55B-405A-BB41-B4B6E8217DD5}"/>
    <cellStyle name="Normal 3 3" xfId="5" xr:uid="{38110EF8-93CE-4AA0-BABF-70BABEFD67B4}"/>
  </cellStyles>
  <dxfs count="0"/>
  <tableStyles count="1" defaultTableStyle="TableStyleMedium2" defaultPivotStyle="PivotStyleLight16">
    <tableStyle name="Invisible" pivot="0" table="0" count="0" xr9:uid="{9AF51C8D-FEEA-4598-8ABD-87DBAD34B5C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auditoriaguanajuato.sharepoint.com/:x:/s/TPASEG/IQCdn0vIxpMNRLd7VbIUBXnFARZZx8DubbNocnx-lGcaFcc?e=0bUwmm&amp;nav=MTVfezk3QTkyRTdFLTZCRTUtNDVDMS1CODlELUU2MUNCNjlBRjI5Qn0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auditoriaguanajuato.sharepoint.com/:x:/s/TPASEG/IQCdn0vIxpMNRLd7VbIUBXnFARZZx8DubbNocnx-lGcaFcc?e=Q5rRq6&amp;nav=MTVfezgyQTZFMUUzLTA4MzEtNEY4Ny1CNURELTEzNjQ3Mjc3OEVDQX0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auditoriaguanajuato.sharepoint.com/:x:/s/TPASEG/IQCdn0vIxpMNRLd7VbIUBXnFARZZx8DubbNocnx-lGcaFcc?e=IzMsBs&amp;nav=MTVfezhGNEY3NDhBLUQ2MzgtNDAwRC04MkEzLUM4OTMwNjg2NTVCQ30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auditoriaguanajuato.sharepoint.com/:x:/s/TPASEG/IQCdn0vIxpMNRLd7VbIUBXnFARZZx8DubbNocnx-lGcaFcc?e=EgsPrT&amp;nav=MTVfezAyMTYxMTg2LTc4OTktNDI0QS04NEZBLTAxNkI3QUYwMThDNH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D4D2-8C80-4224-80F0-04CC9233204A}">
  <sheetPr>
    <tabColor theme="6" tint="-0.249977111117893"/>
  </sheetPr>
  <dimension ref="A1:D15"/>
  <sheetViews>
    <sheetView tabSelected="1" workbookViewId="0"/>
  </sheetViews>
  <sheetFormatPr baseColWidth="10" defaultColWidth="12" defaultRowHeight="10.199999999999999" x14ac:dyDescent="0.2"/>
  <cols>
    <col min="1" max="1" width="17.28515625" style="1" customWidth="1"/>
    <col min="2" max="2" width="86.140625" style="1" bestFit="1" customWidth="1"/>
    <col min="3" max="16384" width="12" style="1"/>
  </cols>
  <sheetData>
    <row r="1" spans="1:4" x14ac:dyDescent="0.2">
      <c r="A1" s="19" t="s">
        <v>154</v>
      </c>
      <c r="B1" s="20"/>
      <c r="C1" s="21" t="s">
        <v>0</v>
      </c>
      <c r="D1" s="22">
        <v>2026</v>
      </c>
    </row>
    <row r="2" spans="1:4" x14ac:dyDescent="0.2">
      <c r="A2" s="23" t="s">
        <v>1</v>
      </c>
      <c r="B2" s="24"/>
      <c r="C2" s="25" t="s">
        <v>2</v>
      </c>
      <c r="D2" s="26" t="s">
        <v>3</v>
      </c>
    </row>
    <row r="3" spans="1:4" x14ac:dyDescent="0.2">
      <c r="A3" s="23" t="s">
        <v>149</v>
      </c>
      <c r="B3" s="24"/>
      <c r="C3" s="25" t="s">
        <v>4</v>
      </c>
      <c r="D3" s="27">
        <v>2</v>
      </c>
    </row>
    <row r="4" spans="1:4" x14ac:dyDescent="0.2">
      <c r="A4" s="71" t="s">
        <v>5</v>
      </c>
      <c r="B4" s="72"/>
      <c r="C4" s="28"/>
      <c r="D4" s="29"/>
    </row>
    <row r="5" spans="1:4" x14ac:dyDescent="0.2">
      <c r="A5" s="30" t="s">
        <v>6</v>
      </c>
      <c r="B5" s="31" t="s">
        <v>7</v>
      </c>
    </row>
    <row r="6" spans="1:4" x14ac:dyDescent="0.2">
      <c r="A6" s="32"/>
      <c r="B6" s="33"/>
    </row>
    <row r="7" spans="1:4" x14ac:dyDescent="0.2">
      <c r="A7" s="34"/>
      <c r="B7" s="39" t="s">
        <v>8</v>
      </c>
    </row>
    <row r="8" spans="1:4" x14ac:dyDescent="0.2">
      <c r="A8" s="34"/>
      <c r="B8" s="35"/>
    </row>
    <row r="9" spans="1:4" x14ac:dyDescent="0.2">
      <c r="A9" s="44" t="s">
        <v>9</v>
      </c>
      <c r="B9" s="36" t="s">
        <v>10</v>
      </c>
    </row>
    <row r="10" spans="1:4" x14ac:dyDescent="0.2">
      <c r="A10" s="44" t="s">
        <v>11</v>
      </c>
      <c r="B10" s="36" t="s">
        <v>12</v>
      </c>
    </row>
    <row r="11" spans="1:4" x14ac:dyDescent="0.2">
      <c r="A11" s="44" t="s">
        <v>13</v>
      </c>
      <c r="B11" s="36" t="s">
        <v>14</v>
      </c>
    </row>
    <row r="12" spans="1:4" x14ac:dyDescent="0.2">
      <c r="A12" s="44" t="s">
        <v>15</v>
      </c>
      <c r="B12" s="36" t="s">
        <v>16</v>
      </c>
    </row>
    <row r="13" spans="1:4" x14ac:dyDescent="0.2">
      <c r="A13" s="44" t="s">
        <v>17</v>
      </c>
      <c r="B13" s="36" t="s">
        <v>18</v>
      </c>
    </row>
    <row r="14" spans="1:4" x14ac:dyDescent="0.2">
      <c r="A14" s="44" t="s">
        <v>19</v>
      </c>
      <c r="B14" s="36" t="s">
        <v>20</v>
      </c>
    </row>
    <row r="15" spans="1:4" ht="10.8" thickBot="1" x14ac:dyDescent="0.25">
      <c r="A15" s="37"/>
      <c r="B15" s="38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 xr:uid="{F7539517-E708-439E-B76F-D5354F9299C6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16D4B90E-6A7D-4430-B5AF-36EAC14BE059}">
      <formula1>"Trimestral, Anual"</formula1>
    </dataValidation>
    <dataValidation type="list" allowBlank="1" showInputMessage="1" showErrorMessage="1" prompt="Escoger el corte de la información, ya se trimestral (1 al 4) o anual (4)." sqref="D4" xr:uid="{43067B6A-D6EE-4EBA-BEFA-12414D76503A}">
      <formula1>"1, 2, 3, 4"</formula1>
    </dataValidation>
  </dataValidations>
  <hyperlinks>
    <hyperlink ref="A9" location="'NDF-01'!C5" display="NDF-01" xr:uid="{4A19E6B3-E94E-4B8A-83B6-76645E275403}"/>
    <hyperlink ref="A10" location="'NDF-02'!B5" display="NDF-02" xr:uid="{44E6E770-85C0-459F-BD88-4C939ED69088}"/>
    <hyperlink ref="A14" location="'NDF-06'!C5" display="NDF-06" xr:uid="{A5BFCE87-0BD5-4A26-B548-F97600BD0632}"/>
    <hyperlink ref="A13" location="'NDF-05'!C5" display="NDF-05" xr:uid="{A8E3CE02-1612-4566-AEB5-F87D6D509FC5}"/>
    <hyperlink ref="A12" location="'NDF-04'!C5" display="NDF-04" xr:uid="{34490880-580A-4BED-88C0-9805A578CD71}"/>
    <hyperlink ref="A11" location="'NDF-03'!C5" display="NDF-03" xr:uid="{E88ABBE4-024B-4D6D-8B8B-95AB3298560B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A2A-72CE-4935-B602-A708E7AE8553}">
  <dimension ref="A1:F20"/>
  <sheetViews>
    <sheetView showGridLines="0" zoomScaleNormal="100" workbookViewId="0">
      <selection activeCell="B1" sqref="B1:D1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3" t="str">
        <f>'Notas de Disciplina Financiera'!A1</f>
        <v>Sistema para el Desarrollo Integral de Familia en el Municipio de León Guanajuato</v>
      </c>
      <c r="C1" s="73"/>
      <c r="D1" s="73"/>
      <c r="E1" s="40" t="s">
        <v>0</v>
      </c>
      <c r="F1" s="41">
        <f>'Notas de Disciplina Financiera'!D1</f>
        <v>2026</v>
      </c>
    </row>
    <row r="2" spans="1:6" x14ac:dyDescent="0.2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>Correspondiente del 01 de Enero al 30 de junio del 2026</v>
      </c>
      <c r="C3" s="73"/>
      <c r="D3" s="73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10</v>
      </c>
    </row>
    <row r="7" spans="1:6" x14ac:dyDescent="0.2">
      <c r="B7" s="1" t="s">
        <v>21</v>
      </c>
    </row>
    <row r="8" spans="1:6" x14ac:dyDescent="0.2">
      <c r="B8" s="45" t="s">
        <v>22</v>
      </c>
    </row>
    <row r="9" spans="1:6" x14ac:dyDescent="0.2">
      <c r="A9" s="42"/>
    </row>
    <row r="16" spans="1:6" ht="12" x14ac:dyDescent="0.25">
      <c r="C16" s="70" t="s">
        <v>23</v>
      </c>
    </row>
    <row r="17" spans="3:3" x14ac:dyDescent="0.2">
      <c r="C17" s="69" t="s">
        <v>24</v>
      </c>
    </row>
    <row r="20" spans="3:3" x14ac:dyDescent="0.2">
      <c r="C20" s="1" t="s">
        <v>150</v>
      </c>
    </row>
  </sheetData>
  <mergeCells count="3">
    <mergeCell ref="B1:D1"/>
    <mergeCell ref="B2:D2"/>
    <mergeCell ref="B3:D3"/>
  </mergeCells>
  <hyperlinks>
    <hyperlink ref="C16" r:id="rId1" xr:uid="{D9693601-45D1-4D86-B63D-B2ED298B1B8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9C2-DB29-4106-8A31-F761982343A7}">
  <dimension ref="A1:I162"/>
  <sheetViews>
    <sheetView showGridLines="0" topLeftCell="B1" zoomScaleNormal="100" workbookViewId="0">
      <selection activeCell="B1" sqref="B1:D1"/>
    </sheetView>
  </sheetViews>
  <sheetFormatPr baseColWidth="10" defaultColWidth="12" defaultRowHeight="10.199999999999999" x14ac:dyDescent="0.2"/>
  <cols>
    <col min="1" max="1" width="2.7109375" style="1" customWidth="1"/>
    <col min="2" max="2" width="83.28515625" style="1" customWidth="1"/>
    <col min="3" max="3" width="18" style="1" bestFit="1" customWidth="1"/>
    <col min="4" max="4" width="14.28515625" style="1" customWidth="1"/>
    <col min="5" max="5" width="13.28515625" style="1" customWidth="1"/>
    <col min="6" max="6" width="15" style="1" customWidth="1"/>
    <col min="7" max="7" width="14.7109375" style="1" customWidth="1"/>
    <col min="8" max="8" width="15.140625" style="1" bestFit="1" customWidth="1"/>
    <col min="9" max="9" width="18" style="1" bestFit="1" customWidth="1"/>
    <col min="10" max="16384" width="12" style="1"/>
  </cols>
  <sheetData>
    <row r="1" spans="1:9" x14ac:dyDescent="0.2">
      <c r="B1" s="73" t="str">
        <f>'Notas de Disciplina Financiera'!A1</f>
        <v>Sistema para el Desarrollo Integral de Familia en el Municipio de León Guanajuato</v>
      </c>
      <c r="C1" s="73"/>
      <c r="D1" s="73"/>
      <c r="E1" s="40" t="s">
        <v>0</v>
      </c>
      <c r="F1" s="41">
        <f>'Notas de Disciplina Financiera'!D1</f>
        <v>2026</v>
      </c>
    </row>
    <row r="2" spans="1:9" x14ac:dyDescent="0.2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9" x14ac:dyDescent="0.2">
      <c r="B3" s="73" t="str">
        <f>'Notas de Disciplina Financiera'!A3</f>
        <v>Correspondiente del 01 de Enero al 30 de junio del 2026</v>
      </c>
      <c r="C3" s="73"/>
      <c r="D3" s="73"/>
      <c r="E3" s="40" t="s">
        <v>4</v>
      </c>
      <c r="F3" s="41">
        <f>'Notas de Disciplina Financiera'!D3</f>
        <v>2</v>
      </c>
    </row>
    <row r="5" spans="1:9" x14ac:dyDescent="0.2">
      <c r="B5" s="43" t="s">
        <v>25</v>
      </c>
    </row>
    <row r="6" spans="1:9" x14ac:dyDescent="0.2">
      <c r="B6" s="79" t="str">
        <f>B1</f>
        <v>Sistema para el Desarrollo Integral de Familia en el Municipio de León Guanajuato</v>
      </c>
      <c r="C6" s="79"/>
      <c r="D6" s="79"/>
      <c r="E6" s="79"/>
      <c r="F6" s="79"/>
      <c r="G6" s="79"/>
      <c r="H6" s="79"/>
      <c r="I6" s="79"/>
    </row>
    <row r="7" spans="1:9" x14ac:dyDescent="0.2">
      <c r="B7" s="74" t="s">
        <v>26</v>
      </c>
      <c r="C7" s="74"/>
      <c r="D7" s="74"/>
      <c r="E7" s="74"/>
      <c r="F7" s="74"/>
      <c r="G7" s="74"/>
      <c r="H7" s="74"/>
      <c r="I7" s="74"/>
    </row>
    <row r="8" spans="1:9" x14ac:dyDescent="0.2">
      <c r="B8" s="74" t="s">
        <v>27</v>
      </c>
      <c r="C8" s="74"/>
      <c r="D8" s="74"/>
      <c r="E8" s="74"/>
      <c r="F8" s="74"/>
      <c r="G8" s="74"/>
      <c r="H8" s="74"/>
      <c r="I8" s="74"/>
    </row>
    <row r="9" spans="1:9" x14ac:dyDescent="0.2">
      <c r="B9" s="74" t="str">
        <f>B3</f>
        <v>Correspondiente del 01 de Enero al 30 de junio del 2026</v>
      </c>
      <c r="C9" s="74"/>
      <c r="D9" s="74"/>
      <c r="E9" s="74"/>
      <c r="F9" s="74"/>
      <c r="G9" s="74"/>
      <c r="H9" s="74"/>
      <c r="I9" s="74"/>
    </row>
    <row r="10" spans="1:9" x14ac:dyDescent="0.2">
      <c r="B10" s="75" t="s">
        <v>28</v>
      </c>
      <c r="C10" s="75"/>
      <c r="D10" s="75"/>
      <c r="E10" s="75"/>
      <c r="F10" s="75"/>
      <c r="G10" s="75"/>
      <c r="H10" s="75"/>
      <c r="I10" s="75"/>
    </row>
    <row r="11" spans="1:9" x14ac:dyDescent="0.2">
      <c r="B11" s="9"/>
      <c r="C11" s="9"/>
      <c r="D11" s="76" t="s">
        <v>29</v>
      </c>
      <c r="E11" s="77"/>
      <c r="F11" s="77"/>
      <c r="G11" s="77"/>
      <c r="H11" s="78"/>
      <c r="I11" s="9"/>
    </row>
    <row r="12" spans="1:9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9" x14ac:dyDescent="0.2">
      <c r="A13" s="42"/>
      <c r="B13" s="13" t="s">
        <v>38</v>
      </c>
      <c r="C13" s="3">
        <f>C14+C22+C32+C42+C52</f>
        <v>190684699.52000001</v>
      </c>
      <c r="D13" s="3">
        <f>D14+D22+D32+D42+D52</f>
        <v>3620220.2</v>
      </c>
      <c r="E13" s="3">
        <f t="shared" ref="E13:H13" si="0">E14+E22+E32+E42+E52</f>
        <v>0</v>
      </c>
      <c r="F13" s="3">
        <f t="shared" si="0"/>
        <v>5188236.2299999995</v>
      </c>
      <c r="G13" s="3">
        <f t="shared" si="0"/>
        <v>4914214.7800000012</v>
      </c>
      <c r="H13" s="3">
        <f t="shared" si="0"/>
        <v>3894241.6499999994</v>
      </c>
      <c r="I13" s="3">
        <f>I14+I22+I32+I42+I52</f>
        <v>194578941.17000002</v>
      </c>
    </row>
    <row r="14" spans="1:9" x14ac:dyDescent="0.2">
      <c r="B14" s="17" t="s">
        <v>39</v>
      </c>
      <c r="C14" s="3">
        <f>SUM(C15:C21)</f>
        <v>145005986.47</v>
      </c>
      <c r="D14" s="3">
        <f t="shared" ref="D14:I14" si="1">SUM(D15:D21)</f>
        <v>0</v>
      </c>
      <c r="E14" s="3">
        <f t="shared" si="1"/>
        <v>0</v>
      </c>
      <c r="F14" s="3">
        <f t="shared" si="1"/>
        <v>2227774.91</v>
      </c>
      <c r="G14" s="3">
        <f t="shared" si="1"/>
        <v>2227774.91</v>
      </c>
      <c r="H14" s="3">
        <f t="shared" si="1"/>
        <v>7.2759576141834259E-11</v>
      </c>
      <c r="I14" s="3">
        <f t="shared" si="1"/>
        <v>145005986.47</v>
      </c>
    </row>
    <row r="15" spans="1:9" x14ac:dyDescent="0.2">
      <c r="B15" s="16" t="s">
        <v>40</v>
      </c>
      <c r="C15" s="4">
        <v>94922489.269999996</v>
      </c>
      <c r="D15" s="4">
        <v>0</v>
      </c>
      <c r="E15" s="4">
        <v>0</v>
      </c>
      <c r="F15" s="4">
        <v>0</v>
      </c>
      <c r="G15" s="4">
        <v>2036154.58</v>
      </c>
      <c r="H15" s="4">
        <v>-2036154.58</v>
      </c>
      <c r="I15" s="4">
        <v>92886334.689999998</v>
      </c>
    </row>
    <row r="16" spans="1:9" x14ac:dyDescent="0.2">
      <c r="B16" s="16" t="s">
        <v>41</v>
      </c>
      <c r="C16" s="4">
        <v>0</v>
      </c>
      <c r="D16" s="4">
        <v>0</v>
      </c>
      <c r="E16" s="4">
        <v>0</v>
      </c>
      <c r="F16" s="4">
        <v>1284101.3700000001</v>
      </c>
      <c r="G16" s="4">
        <v>0</v>
      </c>
      <c r="H16" s="4">
        <v>1284101.3700000001</v>
      </c>
      <c r="I16" s="4">
        <v>1284101.3700000001</v>
      </c>
    </row>
    <row r="17" spans="2:9" x14ac:dyDescent="0.2">
      <c r="B17" s="16" t="s">
        <v>42</v>
      </c>
      <c r="C17" s="4">
        <v>12347907.039999999</v>
      </c>
      <c r="D17" s="4">
        <v>0</v>
      </c>
      <c r="E17" s="4">
        <v>0</v>
      </c>
      <c r="F17" s="4">
        <v>943673.54</v>
      </c>
      <c r="G17" s="4">
        <v>0</v>
      </c>
      <c r="H17" s="4">
        <v>943673.54</v>
      </c>
      <c r="I17" s="4">
        <v>13291580.579999998</v>
      </c>
    </row>
    <row r="18" spans="2:9" x14ac:dyDescent="0.2">
      <c r="B18" s="16" t="s">
        <v>43</v>
      </c>
      <c r="C18" s="4">
        <v>27220537.689999998</v>
      </c>
      <c r="D18" s="4">
        <v>0</v>
      </c>
      <c r="E18" s="4">
        <v>0</v>
      </c>
      <c r="F18" s="4">
        <v>0</v>
      </c>
      <c r="G18" s="4">
        <v>133485</v>
      </c>
      <c r="H18" s="4">
        <v>-133485</v>
      </c>
      <c r="I18" s="4">
        <v>27087052.689999998</v>
      </c>
    </row>
    <row r="19" spans="2:9" x14ac:dyDescent="0.2">
      <c r="B19" s="16" t="s">
        <v>44</v>
      </c>
      <c r="C19" s="4">
        <v>10515052.470000004</v>
      </c>
      <c r="D19" s="4">
        <v>0</v>
      </c>
      <c r="E19" s="4">
        <v>0</v>
      </c>
      <c r="F19" s="4">
        <v>0</v>
      </c>
      <c r="G19" s="4">
        <v>58135.33</v>
      </c>
      <c r="H19" s="4">
        <v>-58135.33</v>
      </c>
      <c r="I19" s="4">
        <v>10456917.140000002</v>
      </c>
    </row>
    <row r="20" spans="2:9" x14ac:dyDescent="0.2">
      <c r="B20" s="16" t="s">
        <v>45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2:9" x14ac:dyDescent="0.2">
      <c r="B21" s="16" t="s">
        <v>46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2:9" x14ac:dyDescent="0.2">
      <c r="B22" s="17" t="s">
        <v>47</v>
      </c>
      <c r="C22" s="3">
        <f>SUM(C23:C31)</f>
        <v>15858315.000000002</v>
      </c>
      <c r="D22" s="3">
        <f t="shared" ref="D22:I22" si="2">SUM(D23:D31)</f>
        <v>60000</v>
      </c>
      <c r="E22" s="3">
        <f t="shared" si="2"/>
        <v>0</v>
      </c>
      <c r="F22" s="3">
        <f t="shared" si="2"/>
        <v>144956.81</v>
      </c>
      <c r="G22" s="3">
        <f t="shared" si="2"/>
        <v>1795523.3800000001</v>
      </c>
      <c r="H22" s="3">
        <f t="shared" si="2"/>
        <v>-1590566.5700000003</v>
      </c>
      <c r="I22" s="3">
        <f t="shared" si="2"/>
        <v>14267748.43</v>
      </c>
    </row>
    <row r="23" spans="2:9" x14ac:dyDescent="0.2">
      <c r="B23" s="16" t="s">
        <v>48</v>
      </c>
      <c r="C23" s="4">
        <v>2504246.9800000009</v>
      </c>
      <c r="D23" s="4">
        <v>0</v>
      </c>
      <c r="E23" s="4">
        <v>0</v>
      </c>
      <c r="F23" s="4">
        <v>63132.38</v>
      </c>
      <c r="G23" s="4"/>
      <c r="H23" s="4">
        <f t="shared" ref="H23:H31" si="3">D23-E23+F23-G23</f>
        <v>63132.38</v>
      </c>
      <c r="I23" s="4">
        <v>2567379.3600000003</v>
      </c>
    </row>
    <row r="24" spans="2:9" x14ac:dyDescent="0.2">
      <c r="B24" s="16" t="s">
        <v>49</v>
      </c>
      <c r="C24" s="4">
        <v>6658612.25</v>
      </c>
      <c r="D24" s="4">
        <v>60000</v>
      </c>
      <c r="E24" s="4">
        <v>0</v>
      </c>
      <c r="F24" s="4"/>
      <c r="G24" s="4">
        <v>1487394.36</v>
      </c>
      <c r="H24" s="4">
        <f t="shared" si="3"/>
        <v>-1427394.36</v>
      </c>
      <c r="I24" s="4">
        <v>5231217.8899999987</v>
      </c>
    </row>
    <row r="25" spans="2:9" x14ac:dyDescent="0.2">
      <c r="B25" s="16" t="s">
        <v>50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f t="shared" si="3"/>
        <v>0</v>
      </c>
      <c r="I25" s="4">
        <v>0</v>
      </c>
    </row>
    <row r="26" spans="2:9" x14ac:dyDescent="0.2">
      <c r="B26" s="16" t="s">
        <v>51</v>
      </c>
      <c r="C26" s="4">
        <v>2337046.1399999997</v>
      </c>
      <c r="D26" s="4">
        <v>0</v>
      </c>
      <c r="E26" s="4">
        <v>0</v>
      </c>
      <c r="F26" s="4">
        <v>0</v>
      </c>
      <c r="G26" s="4">
        <v>206959.02</v>
      </c>
      <c r="H26" s="4">
        <f t="shared" si="3"/>
        <v>-206959.02</v>
      </c>
      <c r="I26" s="4">
        <v>2130087.1199999996</v>
      </c>
    </row>
    <row r="27" spans="2:9" x14ac:dyDescent="0.2">
      <c r="B27" s="16" t="s">
        <v>52</v>
      </c>
      <c r="C27" s="4">
        <v>800702.35000000009</v>
      </c>
      <c r="D27" s="4">
        <v>0</v>
      </c>
      <c r="E27" s="4">
        <v>0</v>
      </c>
      <c r="F27" s="4">
        <v>1215</v>
      </c>
      <c r="G27" s="4">
        <v>0</v>
      </c>
      <c r="H27" s="4">
        <f t="shared" si="3"/>
        <v>1215</v>
      </c>
      <c r="I27" s="4">
        <v>801917.35000000009</v>
      </c>
    </row>
    <row r="28" spans="2:9" x14ac:dyDescent="0.2">
      <c r="B28" s="16" t="s">
        <v>53</v>
      </c>
      <c r="C28" s="4">
        <v>1902547.4999999998</v>
      </c>
      <c r="D28" s="4">
        <v>0</v>
      </c>
      <c r="E28" s="4">
        <v>0</v>
      </c>
      <c r="F28" s="4">
        <v>2800</v>
      </c>
      <c r="G28" s="4">
        <v>0</v>
      </c>
      <c r="H28" s="4">
        <f t="shared" si="3"/>
        <v>2800</v>
      </c>
      <c r="I28" s="4">
        <v>1905347.4999999998</v>
      </c>
    </row>
    <row r="29" spans="2:9" x14ac:dyDescent="0.2">
      <c r="B29" s="16" t="s">
        <v>54</v>
      </c>
      <c r="C29" s="4">
        <v>1013473.5499999999</v>
      </c>
      <c r="D29" s="4">
        <v>0</v>
      </c>
      <c r="E29" s="4">
        <v>0</v>
      </c>
      <c r="F29" s="4"/>
      <c r="G29" s="4">
        <v>101170</v>
      </c>
      <c r="H29" s="4">
        <f t="shared" si="3"/>
        <v>-101170</v>
      </c>
      <c r="I29" s="4">
        <v>912303.54999999993</v>
      </c>
    </row>
    <row r="30" spans="2:9" x14ac:dyDescent="0.2">
      <c r="B30" s="16" t="s">
        <v>55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f t="shared" si="3"/>
        <v>0</v>
      </c>
      <c r="I30" s="4">
        <v>0</v>
      </c>
    </row>
    <row r="31" spans="2:9" x14ac:dyDescent="0.2">
      <c r="B31" s="16" t="s">
        <v>56</v>
      </c>
      <c r="C31" s="4">
        <v>641686.22999999986</v>
      </c>
      <c r="D31" s="4">
        <v>0</v>
      </c>
      <c r="E31" s="4">
        <v>0</v>
      </c>
      <c r="F31" s="4">
        <v>77809.429999999993</v>
      </c>
      <c r="G31" s="4">
        <v>0</v>
      </c>
      <c r="H31" s="4">
        <f t="shared" si="3"/>
        <v>77809.429999999993</v>
      </c>
      <c r="I31" s="4">
        <v>719495.65999999992</v>
      </c>
    </row>
    <row r="32" spans="2:9" x14ac:dyDescent="0.2">
      <c r="B32" s="17" t="s">
        <v>57</v>
      </c>
      <c r="C32" s="3">
        <f>SUM(C33:C41)</f>
        <v>25301988.439999998</v>
      </c>
      <c r="D32" s="3">
        <f t="shared" ref="D32:I32" si="4">SUM(D33:D41)</f>
        <v>0</v>
      </c>
      <c r="E32" s="3">
        <f t="shared" si="4"/>
        <v>0</v>
      </c>
      <c r="F32" s="3">
        <f t="shared" si="4"/>
        <v>2313577.8899999997</v>
      </c>
      <c r="G32" s="3">
        <f t="shared" si="4"/>
        <v>522402.36000000004</v>
      </c>
      <c r="H32" s="3">
        <f t="shared" si="4"/>
        <v>1791175.53</v>
      </c>
      <c r="I32" s="3">
        <f t="shared" si="4"/>
        <v>27093163.970000003</v>
      </c>
    </row>
    <row r="33" spans="2:9" x14ac:dyDescent="0.2">
      <c r="B33" s="16" t="s">
        <v>58</v>
      </c>
      <c r="C33" s="4">
        <v>2218976.65</v>
      </c>
      <c r="D33" s="4">
        <v>0</v>
      </c>
      <c r="E33" s="4">
        <v>0</v>
      </c>
      <c r="F33" s="4">
        <v>4113.07</v>
      </c>
      <c r="G33" s="4"/>
      <c r="H33" s="4">
        <v>4113.07</v>
      </c>
      <c r="I33" s="4">
        <v>2223089.7200000002</v>
      </c>
    </row>
    <row r="34" spans="2:9" x14ac:dyDescent="0.2">
      <c r="B34" s="16" t="s">
        <v>59</v>
      </c>
      <c r="C34" s="4">
        <v>275741</v>
      </c>
      <c r="D34" s="4">
        <v>0</v>
      </c>
      <c r="E34" s="4">
        <v>0</v>
      </c>
      <c r="F34" s="4">
        <v>48561.87</v>
      </c>
      <c r="G34" s="4">
        <v>0</v>
      </c>
      <c r="H34" s="4">
        <v>48561.87</v>
      </c>
      <c r="I34" s="4">
        <v>324302.87000000005</v>
      </c>
    </row>
    <row r="35" spans="2:9" x14ac:dyDescent="0.2">
      <c r="B35" s="16" t="s">
        <v>60</v>
      </c>
      <c r="C35" s="4">
        <v>10964475</v>
      </c>
      <c r="D35" s="4">
        <v>0</v>
      </c>
      <c r="E35" s="4">
        <v>0</v>
      </c>
      <c r="F35" s="4">
        <v>1708434.69</v>
      </c>
      <c r="G35" s="4">
        <v>0</v>
      </c>
      <c r="H35" s="4">
        <v>1708434.69</v>
      </c>
      <c r="I35" s="4">
        <v>12672909.689999999</v>
      </c>
    </row>
    <row r="36" spans="2:9" x14ac:dyDescent="0.2">
      <c r="B36" s="16" t="s">
        <v>61</v>
      </c>
      <c r="C36" s="4">
        <v>677925</v>
      </c>
      <c r="D36" s="4">
        <v>0</v>
      </c>
      <c r="E36" s="4">
        <v>0</v>
      </c>
      <c r="F36" s="4"/>
      <c r="G36" s="4">
        <v>905.27</v>
      </c>
      <c r="H36" s="4">
        <v>-905.27</v>
      </c>
      <c r="I36" s="4">
        <v>677019.73</v>
      </c>
    </row>
    <row r="37" spans="2:9" x14ac:dyDescent="0.2">
      <c r="B37" s="16" t="s">
        <v>62</v>
      </c>
      <c r="C37" s="4">
        <v>6771074.9999999972</v>
      </c>
      <c r="D37" s="4">
        <v>0</v>
      </c>
      <c r="E37" s="4">
        <v>0</v>
      </c>
      <c r="F37" s="4">
        <v>0</v>
      </c>
      <c r="G37" s="4">
        <v>33651.519999999997</v>
      </c>
      <c r="H37" s="4">
        <v>-33651.519999999997</v>
      </c>
      <c r="I37" s="4">
        <v>6737423.4800000004</v>
      </c>
    </row>
    <row r="38" spans="2:9" x14ac:dyDescent="0.2">
      <c r="B38" s="16" t="s">
        <v>63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</row>
    <row r="39" spans="2:9" x14ac:dyDescent="0.2">
      <c r="B39" s="16" t="s">
        <v>64</v>
      </c>
      <c r="C39" s="4">
        <v>413663.45</v>
      </c>
      <c r="D39" s="4">
        <v>0</v>
      </c>
      <c r="E39" s="4">
        <v>0</v>
      </c>
      <c r="F39" s="4">
        <v>0</v>
      </c>
      <c r="G39" s="4">
        <v>3306.98</v>
      </c>
      <c r="H39" s="4">
        <v>-3306.98</v>
      </c>
      <c r="I39" s="4">
        <v>410356.47000000003</v>
      </c>
    </row>
    <row r="40" spans="2:9" x14ac:dyDescent="0.2">
      <c r="B40" s="16" t="s">
        <v>65</v>
      </c>
      <c r="C40" s="4">
        <v>701210</v>
      </c>
      <c r="D40" s="4">
        <v>0</v>
      </c>
      <c r="E40" s="4">
        <v>0</v>
      </c>
      <c r="F40" s="4">
        <v>552468.26</v>
      </c>
      <c r="G40" s="4">
        <v>0</v>
      </c>
      <c r="H40" s="4">
        <v>552468.26</v>
      </c>
      <c r="I40" s="4">
        <v>1253678.26</v>
      </c>
    </row>
    <row r="41" spans="2:9" x14ac:dyDescent="0.2">
      <c r="B41" s="16" t="s">
        <v>66</v>
      </c>
      <c r="C41" s="4">
        <v>3278922.3400000003</v>
      </c>
      <c r="D41" s="4">
        <v>0</v>
      </c>
      <c r="E41" s="4">
        <v>0</v>
      </c>
      <c r="F41" s="4">
        <v>0</v>
      </c>
      <c r="G41" s="4">
        <v>484538.59</v>
      </c>
      <c r="H41" s="4">
        <v>-484538.59</v>
      </c>
      <c r="I41" s="4">
        <v>2794383.75</v>
      </c>
    </row>
    <row r="42" spans="2:9" x14ac:dyDescent="0.2">
      <c r="B42" s="17" t="s">
        <v>67</v>
      </c>
      <c r="C42" s="3">
        <f>SUM(C43:C51)</f>
        <v>4298744.6100000003</v>
      </c>
      <c r="D42" s="3">
        <f t="shared" ref="D42:H42" si="5">SUM(D43:D51)</f>
        <v>1074934.8</v>
      </c>
      <c r="E42" s="3">
        <f t="shared" si="5"/>
        <v>0</v>
      </c>
      <c r="F42" s="3">
        <f t="shared" si="5"/>
        <v>428900.8</v>
      </c>
      <c r="G42" s="3">
        <f t="shared" si="5"/>
        <v>336900.31000000006</v>
      </c>
      <c r="H42" s="3">
        <f t="shared" si="5"/>
        <v>1166935.29</v>
      </c>
      <c r="I42" s="3">
        <f>SUM(I43:I51)</f>
        <v>5465679.8999999994</v>
      </c>
    </row>
    <row r="43" spans="2:9" x14ac:dyDescent="0.2">
      <c r="B43" s="16" t="s">
        <v>68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</row>
    <row r="44" spans="2:9" x14ac:dyDescent="0.2">
      <c r="B44" s="16" t="s">
        <v>69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</row>
    <row r="45" spans="2:9" x14ac:dyDescent="0.2">
      <c r="B45" s="16" t="s">
        <v>70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2:9" x14ac:dyDescent="0.2">
      <c r="B46" s="16" t="s">
        <v>71</v>
      </c>
      <c r="C46" s="4">
        <v>4298744.6100000003</v>
      </c>
      <c r="D46" s="4">
        <f>629904.39+260000+185030.41</f>
        <v>1074934.8</v>
      </c>
      <c r="E46" s="4">
        <v>0</v>
      </c>
      <c r="F46" s="4">
        <v>0</v>
      </c>
      <c r="G46" s="4">
        <v>336900.31000000006</v>
      </c>
      <c r="H46" s="4">
        <f t="shared" ref="H46" si="6">D46-E46+F46-G46</f>
        <v>738034.49</v>
      </c>
      <c r="I46" s="4">
        <v>5036779.0999999996</v>
      </c>
    </row>
    <row r="47" spans="2:9" x14ac:dyDescent="0.2">
      <c r="B47" s="16" t="s">
        <v>72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2:9" x14ac:dyDescent="0.2">
      <c r="B48" s="16" t="s">
        <v>73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2:9" x14ac:dyDescent="0.2">
      <c r="B49" s="16" t="s">
        <v>74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</row>
    <row r="50" spans="2:9" x14ac:dyDescent="0.2">
      <c r="B50" s="16" t="s">
        <v>75</v>
      </c>
      <c r="C50" s="4">
        <v>0</v>
      </c>
      <c r="D50" s="4">
        <v>0</v>
      </c>
      <c r="E50" s="4">
        <v>0</v>
      </c>
      <c r="F50" s="4">
        <v>428900.8</v>
      </c>
      <c r="G50" s="4">
        <v>0</v>
      </c>
      <c r="H50" s="4">
        <v>428900.8</v>
      </c>
      <c r="I50" s="4">
        <v>428900.8</v>
      </c>
    </row>
    <row r="51" spans="2:9" x14ac:dyDescent="0.2">
      <c r="B51" s="16" t="s">
        <v>76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2:9" x14ac:dyDescent="0.2">
      <c r="B52" s="17" t="s">
        <v>77</v>
      </c>
      <c r="C52" s="3">
        <f>SUM(C53:C61)</f>
        <v>219665</v>
      </c>
      <c r="D52" s="3">
        <f t="shared" ref="D52:I52" si="7">SUM(D53:D61)</f>
        <v>2485285.4</v>
      </c>
      <c r="E52" s="3">
        <f t="shared" si="7"/>
        <v>0</v>
      </c>
      <c r="F52" s="3">
        <f t="shared" si="7"/>
        <v>73025.820000000007</v>
      </c>
      <c r="G52" s="3">
        <f t="shared" si="7"/>
        <v>31613.82</v>
      </c>
      <c r="H52" s="3">
        <f t="shared" si="7"/>
        <v>2526697.4</v>
      </c>
      <c r="I52" s="3">
        <f t="shared" si="7"/>
        <v>2746362.4</v>
      </c>
    </row>
    <row r="53" spans="2:9" x14ac:dyDescent="0.2">
      <c r="B53" s="16" t="s">
        <v>78</v>
      </c>
      <c r="C53" s="4">
        <v>200000</v>
      </c>
      <c r="D53" s="4">
        <v>0</v>
      </c>
      <c r="E53" s="4">
        <v>0</v>
      </c>
      <c r="F53" s="4">
        <v>0</v>
      </c>
      <c r="G53" s="4">
        <v>11948.82</v>
      </c>
      <c r="H53" s="4">
        <f t="shared" ref="H53:H61" si="8">D53-E53+F53-G53</f>
        <v>-11948.82</v>
      </c>
      <c r="I53" s="4">
        <v>188051.18000000005</v>
      </c>
    </row>
    <row r="54" spans="2:9" x14ac:dyDescent="0.2">
      <c r="B54" s="16" t="s">
        <v>79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f t="shared" si="8"/>
        <v>0</v>
      </c>
      <c r="I54" s="4">
        <v>0</v>
      </c>
    </row>
    <row r="55" spans="2:9" x14ac:dyDescent="0.2">
      <c r="B55" s="16" t="s">
        <v>80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f t="shared" si="8"/>
        <v>0</v>
      </c>
      <c r="I55" s="4">
        <v>0</v>
      </c>
    </row>
    <row r="56" spans="2:9" x14ac:dyDescent="0.2">
      <c r="B56" s="16" t="s">
        <v>81</v>
      </c>
      <c r="C56" s="4">
        <v>0</v>
      </c>
      <c r="D56" s="4">
        <v>2485285.4</v>
      </c>
      <c r="E56" s="4">
        <v>0</v>
      </c>
      <c r="F56" s="4">
        <v>0</v>
      </c>
      <c r="G56" s="4">
        <v>0</v>
      </c>
      <c r="H56" s="4">
        <f t="shared" si="8"/>
        <v>2485285.4</v>
      </c>
      <c r="I56" s="4">
        <v>2485285.4</v>
      </c>
    </row>
    <row r="57" spans="2:9" x14ac:dyDescent="0.2">
      <c r="B57" s="16" t="s">
        <v>82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f t="shared" si="8"/>
        <v>0</v>
      </c>
      <c r="I57" s="4">
        <v>0</v>
      </c>
    </row>
    <row r="58" spans="2:9" x14ac:dyDescent="0.2">
      <c r="B58" s="16" t="s">
        <v>83</v>
      </c>
      <c r="C58" s="4">
        <v>0</v>
      </c>
      <c r="D58" s="4">
        <v>0</v>
      </c>
      <c r="E58" s="4">
        <v>0</v>
      </c>
      <c r="F58" s="4">
        <v>73025.820000000007</v>
      </c>
      <c r="G58" s="4">
        <v>0</v>
      </c>
      <c r="H58" s="4">
        <f t="shared" si="8"/>
        <v>73025.820000000007</v>
      </c>
      <c r="I58" s="4">
        <v>73025.820000000007</v>
      </c>
    </row>
    <row r="59" spans="2:9" x14ac:dyDescent="0.2">
      <c r="B59" s="16" t="s">
        <v>84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f t="shared" si="8"/>
        <v>0</v>
      </c>
      <c r="I59" s="4">
        <v>0</v>
      </c>
    </row>
    <row r="60" spans="2:9" x14ac:dyDescent="0.2">
      <c r="B60" s="16" t="s">
        <v>85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f t="shared" si="8"/>
        <v>0</v>
      </c>
      <c r="I60" s="4">
        <v>0</v>
      </c>
    </row>
    <row r="61" spans="2:9" x14ac:dyDescent="0.2">
      <c r="B61" s="16" t="s">
        <v>86</v>
      </c>
      <c r="C61" s="4">
        <v>19665</v>
      </c>
      <c r="D61" s="4">
        <v>0</v>
      </c>
      <c r="E61" s="4">
        <v>0</v>
      </c>
      <c r="F61" s="4">
        <v>0</v>
      </c>
      <c r="G61" s="4">
        <v>19665</v>
      </c>
      <c r="H61" s="4">
        <f t="shared" si="8"/>
        <v>-19665</v>
      </c>
      <c r="I61" s="4">
        <v>0</v>
      </c>
    </row>
    <row r="62" spans="2:9" x14ac:dyDescent="0.2">
      <c r="B62" s="17" t="s">
        <v>87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2:9" x14ac:dyDescent="0.2">
      <c r="B63" s="16" t="s">
        <v>88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2:9" x14ac:dyDescent="0.2">
      <c r="B64" s="16" t="s">
        <v>89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</row>
    <row r="65" spans="2:9" x14ac:dyDescent="0.2">
      <c r="B65" s="16" t="s">
        <v>90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</row>
    <row r="66" spans="2:9" x14ac:dyDescent="0.2">
      <c r="B66" s="17" t="s">
        <v>91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2:9" x14ac:dyDescent="0.2">
      <c r="B67" s="16" t="s">
        <v>92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</row>
    <row r="68" spans="2:9" x14ac:dyDescent="0.2">
      <c r="B68" s="16" t="s">
        <v>93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</row>
    <row r="69" spans="2:9" x14ac:dyDescent="0.2">
      <c r="B69" s="16" t="s">
        <v>94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2:9" x14ac:dyDescent="0.2">
      <c r="B70" s="16" t="s">
        <v>95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2:9" x14ac:dyDescent="0.2">
      <c r="B71" s="16" t="s">
        <v>96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  <row r="72" spans="2:9" x14ac:dyDescent="0.2">
      <c r="B72" s="16" t="s">
        <v>97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</row>
    <row r="73" spans="2:9" x14ac:dyDescent="0.2">
      <c r="B73" s="16" t="s">
        <v>98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</row>
    <row r="74" spans="2:9" x14ac:dyDescent="0.2">
      <c r="B74" s="17" t="s">
        <v>99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5" spans="2:9" x14ac:dyDescent="0.2">
      <c r="B75" s="16" t="s">
        <v>100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</row>
    <row r="76" spans="2:9" x14ac:dyDescent="0.2">
      <c r="B76" s="16" t="s">
        <v>101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2:9" x14ac:dyDescent="0.2">
      <c r="B77" s="16" t="s">
        <v>102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2:9" x14ac:dyDescent="0.2">
      <c r="B78" s="17" t="s">
        <v>103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</row>
    <row r="79" spans="2:9" x14ac:dyDescent="0.2">
      <c r="B79" s="16" t="s">
        <v>104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</row>
    <row r="80" spans="2:9" x14ac:dyDescent="0.2">
      <c r="B80" s="16" t="s">
        <v>105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</row>
    <row r="81" spans="2:9" x14ac:dyDescent="0.2">
      <c r="B81" s="16" t="s">
        <v>106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</row>
    <row r="82" spans="2:9" x14ac:dyDescent="0.2">
      <c r="B82" s="16" t="s">
        <v>107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</row>
    <row r="83" spans="2:9" x14ac:dyDescent="0.2">
      <c r="B83" s="16" t="s">
        <v>108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</row>
    <row r="84" spans="2:9" x14ac:dyDescent="0.2">
      <c r="B84" s="16" t="s">
        <v>109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</row>
    <row r="85" spans="2:9" x14ac:dyDescent="0.2">
      <c r="B85" s="16" t="s">
        <v>110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111</v>
      </c>
      <c r="C87" s="3">
        <f>C88+C96+C106+C116+C126</f>
        <v>7194688.4800000004</v>
      </c>
      <c r="D87" s="3">
        <f>D88+D96+D106+D116+D126</f>
        <v>2550650.2699999996</v>
      </c>
      <c r="E87" s="3">
        <f t="shared" ref="E87:G87" si="9">E88+E96+E106+E116+E126</f>
        <v>0</v>
      </c>
      <c r="F87" s="3">
        <f t="shared" si="9"/>
        <v>144688.48000000001</v>
      </c>
      <c r="G87" s="3">
        <f t="shared" si="9"/>
        <v>144688.48000000001</v>
      </c>
      <c r="H87" s="3">
        <f>H88+H96+H106+H116+H126</f>
        <v>2550650.2699999996</v>
      </c>
      <c r="I87" s="3">
        <f>I88+I96+I106+I116+I126</f>
        <v>9745338.75</v>
      </c>
    </row>
    <row r="88" spans="2:9" x14ac:dyDescent="0.2">
      <c r="B88" s="17" t="s">
        <v>39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2:9" x14ac:dyDescent="0.2">
      <c r="B89" s="16" t="s">
        <v>40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</row>
    <row r="90" spans="2:9" x14ac:dyDescent="0.2">
      <c r="B90" s="16" t="s">
        <v>41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2:9" x14ac:dyDescent="0.2">
      <c r="B91" s="16" t="s">
        <v>42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</row>
    <row r="92" spans="2:9" x14ac:dyDescent="0.2">
      <c r="B92" s="16" t="s">
        <v>43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2:9" x14ac:dyDescent="0.2">
      <c r="B93" s="16" t="s">
        <v>44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</row>
    <row r="94" spans="2:9" x14ac:dyDescent="0.2">
      <c r="B94" s="16" t="s">
        <v>45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 x14ac:dyDescent="0.2">
      <c r="B95" s="16" t="s">
        <v>46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</row>
    <row r="96" spans="2:9" x14ac:dyDescent="0.2">
      <c r="B96" s="17" t="s">
        <v>47</v>
      </c>
      <c r="C96" s="3">
        <v>0</v>
      </c>
      <c r="D96" s="3">
        <v>1097282.2599999998</v>
      </c>
      <c r="E96" s="3">
        <v>0</v>
      </c>
      <c r="F96" s="3">
        <v>0</v>
      </c>
      <c r="G96" s="3">
        <v>0</v>
      </c>
      <c r="H96" s="3">
        <v>1097282.2599999998</v>
      </c>
      <c r="I96" s="3">
        <v>1097282.2599999998</v>
      </c>
    </row>
    <row r="97" spans="2:9" x14ac:dyDescent="0.2">
      <c r="B97" s="16" t="s">
        <v>48</v>
      </c>
      <c r="C97" s="4">
        <v>0</v>
      </c>
      <c r="D97" s="4">
        <v>905126.75</v>
      </c>
      <c r="E97" s="4">
        <v>0</v>
      </c>
      <c r="F97" s="4">
        <v>0</v>
      </c>
      <c r="G97" s="4">
        <v>0</v>
      </c>
      <c r="H97" s="4">
        <v>905126.75</v>
      </c>
      <c r="I97" s="4">
        <v>905126.75</v>
      </c>
    </row>
    <row r="98" spans="2:9" x14ac:dyDescent="0.2">
      <c r="B98" s="16" t="s">
        <v>49</v>
      </c>
      <c r="C98" s="4">
        <v>0</v>
      </c>
      <c r="D98" s="4">
        <v>71392.960000000006</v>
      </c>
      <c r="E98" s="4">
        <v>0</v>
      </c>
      <c r="F98" s="4">
        <v>0</v>
      </c>
      <c r="G98" s="4">
        <v>0</v>
      </c>
      <c r="H98" s="4">
        <v>71392.960000000006</v>
      </c>
      <c r="I98" s="4">
        <v>71392.960000000006</v>
      </c>
    </row>
    <row r="99" spans="2:9" x14ac:dyDescent="0.2">
      <c r="B99" s="16" t="s">
        <v>50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 x14ac:dyDescent="0.2">
      <c r="B100" s="16" t="s">
        <v>51</v>
      </c>
      <c r="C100" s="4">
        <v>0</v>
      </c>
      <c r="D100" s="4">
        <v>9879.7199999999993</v>
      </c>
      <c r="E100" s="4">
        <v>0</v>
      </c>
      <c r="F100" s="4">
        <v>0</v>
      </c>
      <c r="G100" s="4">
        <v>0</v>
      </c>
      <c r="H100" s="4">
        <v>9879.7199999999993</v>
      </c>
      <c r="I100" s="4">
        <v>9879.7199999999993</v>
      </c>
    </row>
    <row r="101" spans="2:9" x14ac:dyDescent="0.2">
      <c r="B101" s="18" t="s">
        <v>52</v>
      </c>
      <c r="C101" s="4">
        <v>0</v>
      </c>
      <c r="D101" s="4">
        <v>11944.36</v>
      </c>
      <c r="E101" s="4">
        <v>0</v>
      </c>
      <c r="F101" s="4">
        <v>0</v>
      </c>
      <c r="G101" s="4">
        <v>0</v>
      </c>
      <c r="H101" s="4">
        <v>11944.36</v>
      </c>
      <c r="I101" s="4">
        <v>11944.36</v>
      </c>
    </row>
    <row r="102" spans="2:9" x14ac:dyDescent="0.2">
      <c r="B102" s="16" t="s">
        <v>53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2:9" x14ac:dyDescent="0.2">
      <c r="B103" s="16" t="s">
        <v>54</v>
      </c>
      <c r="C103" s="4">
        <v>0</v>
      </c>
      <c r="D103" s="4">
        <v>69381.8</v>
      </c>
      <c r="E103" s="4">
        <v>0</v>
      </c>
      <c r="F103" s="4">
        <v>0</v>
      </c>
      <c r="G103" s="4">
        <v>0</v>
      </c>
      <c r="H103" s="4">
        <v>69381.8</v>
      </c>
      <c r="I103" s="4">
        <v>69381.8</v>
      </c>
    </row>
    <row r="104" spans="2:9" x14ac:dyDescent="0.2">
      <c r="B104" s="16" t="s">
        <v>55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 x14ac:dyDescent="0.2">
      <c r="B105" s="16" t="s">
        <v>56</v>
      </c>
      <c r="C105" s="4">
        <v>0</v>
      </c>
      <c r="D105" s="4">
        <v>29556.67</v>
      </c>
      <c r="E105" s="4">
        <v>0</v>
      </c>
      <c r="F105" s="4">
        <v>0</v>
      </c>
      <c r="G105" s="4">
        <v>0</v>
      </c>
      <c r="H105" s="4">
        <v>29556.67</v>
      </c>
      <c r="I105" s="4">
        <v>29556.67</v>
      </c>
    </row>
    <row r="106" spans="2:9" x14ac:dyDescent="0.2">
      <c r="B106" s="17" t="s">
        <v>57</v>
      </c>
      <c r="C106" s="3">
        <f>SUM(C107:C115)</f>
        <v>0</v>
      </c>
      <c r="D106" s="3">
        <f>SUM(D107:D115)</f>
        <v>731975.88</v>
      </c>
      <c r="E106" s="3">
        <f t="shared" ref="E106:I106" si="10">SUM(E107:E115)</f>
        <v>0</v>
      </c>
      <c r="F106" s="3">
        <f>SUM(F107:F115)</f>
        <v>144688.48000000001</v>
      </c>
      <c r="G106" s="3">
        <f t="shared" si="10"/>
        <v>0</v>
      </c>
      <c r="H106" s="3">
        <f t="shared" si="10"/>
        <v>876664.36</v>
      </c>
      <c r="I106" s="3">
        <f t="shared" si="10"/>
        <v>876664.36</v>
      </c>
    </row>
    <row r="107" spans="2:9" x14ac:dyDescent="0.2">
      <c r="B107" s="16" t="s">
        <v>58</v>
      </c>
      <c r="C107" s="4">
        <v>0</v>
      </c>
      <c r="D107" s="4">
        <v>70867.88</v>
      </c>
      <c r="E107" s="4">
        <v>0</v>
      </c>
      <c r="F107" s="4">
        <v>0</v>
      </c>
      <c r="G107" s="4">
        <v>0</v>
      </c>
      <c r="H107" s="4">
        <f t="shared" ref="H107:H115" si="11">D107-E107+F107-G107</f>
        <v>70867.88</v>
      </c>
      <c r="I107" s="4">
        <v>70867.88</v>
      </c>
    </row>
    <row r="108" spans="2:9" x14ac:dyDescent="0.2">
      <c r="B108" s="16" t="s">
        <v>59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f t="shared" si="11"/>
        <v>0</v>
      </c>
      <c r="I108" s="4">
        <v>0</v>
      </c>
    </row>
    <row r="109" spans="2:9" x14ac:dyDescent="0.2">
      <c r="B109" s="16" t="s">
        <v>60</v>
      </c>
      <c r="C109" s="4">
        <v>0</v>
      </c>
      <c r="D109" s="4">
        <v>661108</v>
      </c>
      <c r="E109" s="4">
        <v>0</v>
      </c>
      <c r="F109" s="4">
        <v>0</v>
      </c>
      <c r="G109" s="4">
        <v>0</v>
      </c>
      <c r="H109" s="4">
        <f t="shared" si="11"/>
        <v>661108</v>
      </c>
      <c r="I109" s="4">
        <v>661108</v>
      </c>
    </row>
    <row r="110" spans="2:9" x14ac:dyDescent="0.2">
      <c r="B110" s="16" t="s">
        <v>61</v>
      </c>
      <c r="C110" s="4">
        <v>0</v>
      </c>
      <c r="D110" s="4">
        <v>0</v>
      </c>
      <c r="E110" s="4">
        <v>0</v>
      </c>
      <c r="F110" s="4">
        <v>51018.48</v>
      </c>
      <c r="G110" s="4">
        <v>0</v>
      </c>
      <c r="H110" s="4">
        <f t="shared" si="11"/>
        <v>51018.48</v>
      </c>
      <c r="I110" s="4">
        <v>51018.48</v>
      </c>
    </row>
    <row r="111" spans="2:9" x14ac:dyDescent="0.2">
      <c r="B111" s="16" t="s">
        <v>62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f t="shared" si="11"/>
        <v>0</v>
      </c>
      <c r="I111" s="4">
        <v>0</v>
      </c>
    </row>
    <row r="112" spans="2:9" x14ac:dyDescent="0.2">
      <c r="B112" s="16" t="s">
        <v>63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f t="shared" si="11"/>
        <v>0</v>
      </c>
      <c r="I112" s="4">
        <v>0</v>
      </c>
    </row>
    <row r="113" spans="2:9" x14ac:dyDescent="0.2">
      <c r="B113" s="16" t="s">
        <v>64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f t="shared" si="11"/>
        <v>0</v>
      </c>
      <c r="I113" s="4">
        <v>0</v>
      </c>
    </row>
    <row r="114" spans="2:9" x14ac:dyDescent="0.2">
      <c r="B114" s="16" t="s">
        <v>65</v>
      </c>
      <c r="C114" s="4">
        <v>0</v>
      </c>
      <c r="D114" s="4">
        <v>0</v>
      </c>
      <c r="E114" s="4">
        <v>0</v>
      </c>
      <c r="F114" s="4">
        <v>93670</v>
      </c>
      <c r="G114" s="4">
        <v>0</v>
      </c>
      <c r="H114" s="4">
        <f t="shared" si="11"/>
        <v>93670</v>
      </c>
      <c r="I114" s="4">
        <v>93670</v>
      </c>
    </row>
    <row r="115" spans="2:9" x14ac:dyDescent="0.2">
      <c r="B115" s="16" t="s">
        <v>66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f t="shared" si="11"/>
        <v>0</v>
      </c>
      <c r="I115" s="4">
        <v>0</v>
      </c>
    </row>
    <row r="116" spans="2:9" x14ac:dyDescent="0.2">
      <c r="B116" s="17" t="s">
        <v>67</v>
      </c>
      <c r="C116" s="3">
        <f>C120</f>
        <v>7194688.4800000004</v>
      </c>
      <c r="D116" s="3">
        <f t="shared" ref="D116:I116" si="12">D120</f>
        <v>0</v>
      </c>
      <c r="E116" s="3">
        <f t="shared" si="12"/>
        <v>0</v>
      </c>
      <c r="F116" s="3">
        <f t="shared" si="12"/>
        <v>0</v>
      </c>
      <c r="G116" s="3">
        <f t="shared" si="12"/>
        <v>144688.48000000001</v>
      </c>
      <c r="H116" s="3">
        <f t="shared" si="12"/>
        <v>-144688.48000000001</v>
      </c>
      <c r="I116" s="3">
        <f t="shared" si="12"/>
        <v>7050000</v>
      </c>
    </row>
    <row r="117" spans="2:9" x14ac:dyDescent="0.2">
      <c r="B117" s="16" t="s">
        <v>68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f t="shared" ref="H117:H122" si="13">D117-E117+F117-G117</f>
        <v>0</v>
      </c>
      <c r="I117" s="4"/>
    </row>
    <row r="118" spans="2:9" x14ac:dyDescent="0.2">
      <c r="B118" s="16" t="s">
        <v>69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f t="shared" si="13"/>
        <v>0</v>
      </c>
      <c r="I118" s="4">
        <v>0</v>
      </c>
    </row>
    <row r="119" spans="2:9" x14ac:dyDescent="0.2">
      <c r="B119" s="16" t="s">
        <v>70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f t="shared" si="13"/>
        <v>0</v>
      </c>
      <c r="I119" s="4">
        <v>0</v>
      </c>
    </row>
    <row r="120" spans="2:9" x14ac:dyDescent="0.2">
      <c r="B120" s="16" t="s">
        <v>71</v>
      </c>
      <c r="C120" s="4">
        <v>7194688.4800000004</v>
      </c>
      <c r="D120" s="4">
        <v>0</v>
      </c>
      <c r="E120" s="4">
        <v>0</v>
      </c>
      <c r="F120" s="4">
        <v>0</v>
      </c>
      <c r="G120" s="4">
        <v>144688.48000000001</v>
      </c>
      <c r="H120" s="4">
        <f t="shared" si="13"/>
        <v>-144688.48000000001</v>
      </c>
      <c r="I120" s="4">
        <v>7050000</v>
      </c>
    </row>
    <row r="121" spans="2:9" x14ac:dyDescent="0.2">
      <c r="B121" s="16" t="s">
        <v>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f t="shared" si="13"/>
        <v>0</v>
      </c>
      <c r="I121" s="4">
        <v>0</v>
      </c>
    </row>
    <row r="122" spans="2:9" x14ac:dyDescent="0.2">
      <c r="B122" s="16" t="s">
        <v>73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f t="shared" si="13"/>
        <v>0</v>
      </c>
      <c r="I122" s="4">
        <v>0</v>
      </c>
    </row>
    <row r="123" spans="2:9" x14ac:dyDescent="0.2">
      <c r="B123" s="16" t="s">
        <v>74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 x14ac:dyDescent="0.2">
      <c r="B124" s="16" t="s">
        <v>75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 x14ac:dyDescent="0.2">
      <c r="B125" s="16" t="s">
        <v>76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 x14ac:dyDescent="0.2">
      <c r="B126" s="17" t="s">
        <v>77</v>
      </c>
      <c r="C126" s="3">
        <f>C127</f>
        <v>0</v>
      </c>
      <c r="D126" s="3">
        <f t="shared" ref="D126:I126" si="14">D127</f>
        <v>721392.13</v>
      </c>
      <c r="E126" s="3">
        <f t="shared" si="14"/>
        <v>0</v>
      </c>
      <c r="F126" s="3">
        <f t="shared" si="14"/>
        <v>0</v>
      </c>
      <c r="G126" s="3">
        <f t="shared" si="14"/>
        <v>0</v>
      </c>
      <c r="H126" s="3">
        <f t="shared" si="14"/>
        <v>721392.13</v>
      </c>
      <c r="I126" s="3">
        <f t="shared" si="14"/>
        <v>721392.13</v>
      </c>
    </row>
    <row r="127" spans="2:9" x14ac:dyDescent="0.2">
      <c r="B127" s="16" t="s">
        <v>78</v>
      </c>
      <c r="C127" s="4">
        <v>0</v>
      </c>
      <c r="D127" s="4">
        <v>721392.13</v>
      </c>
      <c r="E127" s="4">
        <v>0</v>
      </c>
      <c r="F127" s="4">
        <v>0</v>
      </c>
      <c r="G127" s="4">
        <v>0</v>
      </c>
      <c r="H127" s="4">
        <f t="shared" ref="H127" si="15">D127-E127+F127-G127</f>
        <v>721392.13</v>
      </c>
      <c r="I127" s="4">
        <v>721392.13</v>
      </c>
    </row>
    <row r="128" spans="2:9" x14ac:dyDescent="0.2">
      <c r="B128" s="16" t="s">
        <v>79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 x14ac:dyDescent="0.2">
      <c r="B129" s="16" t="s">
        <v>80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 x14ac:dyDescent="0.2">
      <c r="B130" s="16" t="s">
        <v>81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2:9" x14ac:dyDescent="0.2">
      <c r="B131" s="16" t="s">
        <v>82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</row>
    <row r="132" spans="2:9" x14ac:dyDescent="0.2">
      <c r="B132" s="16" t="s">
        <v>83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2:9" x14ac:dyDescent="0.2">
      <c r="B133" s="16" t="s">
        <v>84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 x14ac:dyDescent="0.2">
      <c r="B134" s="16" t="s">
        <v>85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 x14ac:dyDescent="0.2">
      <c r="B135" s="16" t="s">
        <v>86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2:9" x14ac:dyDescent="0.2">
      <c r="B136" s="17" t="s">
        <v>87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 x14ac:dyDescent="0.2">
      <c r="B137" s="16" t="s">
        <v>88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 x14ac:dyDescent="0.2">
      <c r="B138" s="16" t="s">
        <v>89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 x14ac:dyDescent="0.2">
      <c r="B139" s="16" t="s">
        <v>90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 x14ac:dyDescent="0.2">
      <c r="B140" s="17" t="s">
        <v>91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 x14ac:dyDescent="0.2">
      <c r="B141" s="16" t="s">
        <v>92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 x14ac:dyDescent="0.2">
      <c r="B142" s="16" t="s">
        <v>93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 x14ac:dyDescent="0.2">
      <c r="B143" s="16" t="s">
        <v>94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 x14ac:dyDescent="0.2">
      <c r="B144" s="16" t="s">
        <v>95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 x14ac:dyDescent="0.2">
      <c r="B145" s="16" t="s">
        <v>96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 x14ac:dyDescent="0.2">
      <c r="B146" s="16" t="s">
        <v>97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 x14ac:dyDescent="0.2">
      <c r="B147" s="16" t="s">
        <v>98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 x14ac:dyDescent="0.2">
      <c r="B148" s="17" t="s">
        <v>99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 x14ac:dyDescent="0.2">
      <c r="B149" s="16" t="s">
        <v>100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 x14ac:dyDescent="0.2">
      <c r="B150" s="16" t="s">
        <v>101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 x14ac:dyDescent="0.2">
      <c r="B151" s="16" t="s">
        <v>102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 x14ac:dyDescent="0.2">
      <c r="B152" s="17" t="s">
        <v>103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 x14ac:dyDescent="0.2">
      <c r="B153" s="16" t="s">
        <v>104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 x14ac:dyDescent="0.2">
      <c r="B154" s="16" t="s">
        <v>105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 x14ac:dyDescent="0.2">
      <c r="B155" s="16" t="s">
        <v>106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 x14ac:dyDescent="0.2">
      <c r="B156" s="18" t="s">
        <v>107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 x14ac:dyDescent="0.2">
      <c r="B157" s="16" t="s">
        <v>108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 x14ac:dyDescent="0.2">
      <c r="B158" s="16" t="s">
        <v>109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 x14ac:dyDescent="0.2">
      <c r="B159" s="16" t="s">
        <v>110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112</v>
      </c>
      <c r="C161" s="6">
        <f>C87+C13</f>
        <v>197879388</v>
      </c>
      <c r="D161" s="6">
        <f t="shared" ref="D161:G161" si="16">D87+D13</f>
        <v>6170870.4699999997</v>
      </c>
      <c r="E161" s="6">
        <f t="shared" si="16"/>
        <v>0</v>
      </c>
      <c r="F161" s="6">
        <f t="shared" si="16"/>
        <v>5332924.71</v>
      </c>
      <c r="G161" s="6">
        <f t="shared" si="16"/>
        <v>5058903.2600000016</v>
      </c>
      <c r="H161" s="6">
        <f>H87+H13</f>
        <v>6444891.919999999</v>
      </c>
      <c r="I161" s="6">
        <f>I87+I13</f>
        <v>204324279.92000002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</sheetData>
  <protectedRanges>
    <protectedRange sqref="C87:I87 C13:I13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D36-AEDE-4F53-ACE3-5C39F056F317}">
  <dimension ref="A1:F34"/>
  <sheetViews>
    <sheetView showGridLines="0" workbookViewId="0">
      <selection activeCell="B2" sqref="B2:D2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3" t="str">
        <f>'Notas de Disciplina Financiera'!A1</f>
        <v>Sistema para el Desarrollo Integral de Familia en el Municipio de León Guanajuato</v>
      </c>
      <c r="C1" s="73"/>
      <c r="D1" s="73"/>
      <c r="E1" s="40" t="s">
        <v>0</v>
      </c>
      <c r="F1" s="41">
        <f>'Notas de Disciplina Financiera'!D1</f>
        <v>2026</v>
      </c>
    </row>
    <row r="2" spans="1:6" x14ac:dyDescent="0.2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>Correspondiente del 01 de Enero al 30 de junio del 2026</v>
      </c>
      <c r="C3" s="73"/>
      <c r="D3" s="73"/>
      <c r="E3" s="40" t="s">
        <v>4</v>
      </c>
      <c r="F3" s="41">
        <f>'Notas de Disciplina Financiera'!D3</f>
        <v>2</v>
      </c>
    </row>
    <row r="5" spans="1:6" ht="10.8" thickBot="1" x14ac:dyDescent="0.25">
      <c r="C5" s="43" t="s">
        <v>113</v>
      </c>
    </row>
    <row r="6" spans="1:6" x14ac:dyDescent="0.2">
      <c r="B6" s="82" t="str">
        <f>B1</f>
        <v>Sistema para el Desarrollo Integral de Familia en el Municipio de León Guanajuato</v>
      </c>
      <c r="C6" s="83"/>
      <c r="D6" s="83"/>
      <c r="E6" s="83"/>
      <c r="F6" s="84"/>
    </row>
    <row r="7" spans="1:6" x14ac:dyDescent="0.2">
      <c r="B7" s="85" t="s">
        <v>114</v>
      </c>
      <c r="C7" s="86"/>
      <c r="D7" s="86"/>
      <c r="E7" s="86"/>
      <c r="F7" s="87"/>
    </row>
    <row r="8" spans="1:6" x14ac:dyDescent="0.2">
      <c r="B8" s="88" t="s">
        <v>115</v>
      </c>
      <c r="C8" s="89"/>
      <c r="D8" s="89"/>
      <c r="E8" s="89"/>
      <c r="F8" s="90"/>
    </row>
    <row r="9" spans="1:6" ht="20.399999999999999" x14ac:dyDescent="0.2">
      <c r="B9" s="80" t="s">
        <v>116</v>
      </c>
      <c r="C9" s="81" t="s">
        <v>117</v>
      </c>
      <c r="D9" s="67" t="s">
        <v>118</v>
      </c>
      <c r="E9" s="67" t="s">
        <v>119</v>
      </c>
      <c r="F9" s="68" t="s">
        <v>120</v>
      </c>
    </row>
    <row r="10" spans="1:6" x14ac:dyDescent="0.2">
      <c r="A10" s="42"/>
      <c r="B10" s="80"/>
      <c r="C10" s="81"/>
      <c r="D10" s="67" t="s">
        <v>121</v>
      </c>
      <c r="E10" s="67" t="s">
        <v>122</v>
      </c>
      <c r="F10" s="68" t="s">
        <v>123</v>
      </c>
    </row>
    <row r="11" spans="1:6" x14ac:dyDescent="0.2">
      <c r="B11" s="52"/>
      <c r="C11" s="53" t="s">
        <v>124</v>
      </c>
      <c r="D11" s="54">
        <f>SUM(D12:D20)</f>
        <v>95970696.540000007</v>
      </c>
      <c r="E11" s="54">
        <f t="shared" ref="E11:F11" si="0">SUM(E12:E20)</f>
        <v>95128976.540000007</v>
      </c>
      <c r="F11" s="55">
        <f t="shared" si="0"/>
        <v>841719.99999999767</v>
      </c>
    </row>
    <row r="12" spans="1:6" x14ac:dyDescent="0.2">
      <c r="B12" s="56">
        <v>1000</v>
      </c>
      <c r="C12" s="57" t="s">
        <v>125</v>
      </c>
      <c r="D12" s="58">
        <v>71110923.469999999</v>
      </c>
      <c r="E12" s="58">
        <v>71110923.469999999</v>
      </c>
      <c r="F12" s="59">
        <f>D12-E12</f>
        <v>0</v>
      </c>
    </row>
    <row r="13" spans="1:6" x14ac:dyDescent="0.2">
      <c r="B13" s="56">
        <v>2000</v>
      </c>
      <c r="C13" s="57" t="s">
        <v>126</v>
      </c>
      <c r="D13" s="58">
        <v>5024395.4300000006</v>
      </c>
      <c r="E13" s="58">
        <v>5024395.4300000006</v>
      </c>
      <c r="F13" s="59">
        <f t="shared" ref="F13:F16" si="1">D13-E13</f>
        <v>0</v>
      </c>
    </row>
    <row r="14" spans="1:6" x14ac:dyDescent="0.2">
      <c r="B14" s="56">
        <v>3000</v>
      </c>
      <c r="C14" s="57" t="s">
        <v>127</v>
      </c>
      <c r="D14" s="58">
        <v>14476181.470000001</v>
      </c>
      <c r="E14" s="58">
        <v>14139361.470000003</v>
      </c>
      <c r="F14" s="59">
        <f t="shared" si="1"/>
        <v>336819.99999999814</v>
      </c>
    </row>
    <row r="15" spans="1:6" x14ac:dyDescent="0.2">
      <c r="B15" s="56">
        <v>4000</v>
      </c>
      <c r="C15" s="57" t="s">
        <v>128</v>
      </c>
      <c r="D15" s="58">
        <v>2732044.17</v>
      </c>
      <c r="E15" s="58">
        <v>2732044.17</v>
      </c>
      <c r="F15" s="59">
        <f t="shared" si="1"/>
        <v>0</v>
      </c>
    </row>
    <row r="16" spans="1:6" x14ac:dyDescent="0.2">
      <c r="B16" s="56">
        <v>5000</v>
      </c>
      <c r="C16" s="57" t="s">
        <v>129</v>
      </c>
      <c r="D16" s="58">
        <v>2627151.9999999995</v>
      </c>
      <c r="E16" s="58">
        <v>2122252</v>
      </c>
      <c r="F16" s="59">
        <f t="shared" si="1"/>
        <v>504899.99999999953</v>
      </c>
    </row>
    <row r="17" spans="2:6" x14ac:dyDescent="0.2">
      <c r="B17" s="56">
        <v>6000</v>
      </c>
      <c r="C17" s="57" t="s">
        <v>130</v>
      </c>
      <c r="D17" s="58">
        <v>0</v>
      </c>
      <c r="E17" s="58">
        <v>0</v>
      </c>
      <c r="F17" s="59">
        <v>0</v>
      </c>
    </row>
    <row r="18" spans="2:6" x14ac:dyDescent="0.2">
      <c r="B18" s="56">
        <v>7000</v>
      </c>
      <c r="C18" s="57" t="s">
        <v>131</v>
      </c>
      <c r="D18" s="58">
        <v>0</v>
      </c>
      <c r="E18" s="58">
        <v>0</v>
      </c>
      <c r="F18" s="59">
        <v>0</v>
      </c>
    </row>
    <row r="19" spans="2:6" x14ac:dyDescent="0.2">
      <c r="B19" s="56">
        <v>8000</v>
      </c>
      <c r="C19" s="57" t="s">
        <v>132</v>
      </c>
      <c r="D19" s="58">
        <v>0</v>
      </c>
      <c r="E19" s="58">
        <v>0</v>
      </c>
      <c r="F19" s="59">
        <v>0</v>
      </c>
    </row>
    <row r="20" spans="2:6" x14ac:dyDescent="0.2">
      <c r="B20" s="56">
        <v>9000</v>
      </c>
      <c r="C20" s="57" t="s">
        <v>133</v>
      </c>
      <c r="D20" s="58">
        <v>0</v>
      </c>
      <c r="E20" s="58">
        <v>0</v>
      </c>
      <c r="F20" s="59">
        <v>0</v>
      </c>
    </row>
    <row r="21" spans="2:6" x14ac:dyDescent="0.2">
      <c r="B21" s="56"/>
      <c r="C21" s="60" t="s">
        <v>134</v>
      </c>
      <c r="D21" s="61">
        <f>SUM(D22:D30)</f>
        <v>2030705.4799999997</v>
      </c>
      <c r="E21" s="61">
        <f t="shared" ref="E21:F21" si="2">SUM(E22:E30)</f>
        <v>2030705.4799999997</v>
      </c>
      <c r="F21" s="62">
        <f t="shared" si="2"/>
        <v>0</v>
      </c>
    </row>
    <row r="22" spans="2:6" x14ac:dyDescent="0.2">
      <c r="B22" s="56">
        <v>1000</v>
      </c>
      <c r="C22" s="57" t="s">
        <v>125</v>
      </c>
      <c r="D22" s="58">
        <v>0</v>
      </c>
      <c r="E22" s="58">
        <v>0</v>
      </c>
      <c r="F22" s="59">
        <v>0</v>
      </c>
    </row>
    <row r="23" spans="2:6" x14ac:dyDescent="0.2">
      <c r="B23" s="56">
        <v>2000</v>
      </c>
      <c r="C23" s="57" t="s">
        <v>126</v>
      </c>
      <c r="D23" s="58">
        <v>85950.23</v>
      </c>
      <c r="E23" s="58">
        <v>85950.23</v>
      </c>
      <c r="F23" s="59">
        <v>0</v>
      </c>
    </row>
    <row r="24" spans="2:6" x14ac:dyDescent="0.2">
      <c r="B24" s="56">
        <v>3000</v>
      </c>
      <c r="C24" s="57" t="s">
        <v>127</v>
      </c>
      <c r="D24" s="58">
        <v>172309.63</v>
      </c>
      <c r="E24" s="58">
        <v>172309.63</v>
      </c>
      <c r="F24" s="59">
        <v>0</v>
      </c>
    </row>
    <row r="25" spans="2:6" x14ac:dyDescent="0.2">
      <c r="B25" s="56">
        <v>4000</v>
      </c>
      <c r="C25" s="57" t="s">
        <v>128</v>
      </c>
      <c r="D25" s="58">
        <v>1743099.94</v>
      </c>
      <c r="E25" s="58">
        <v>1743099.94</v>
      </c>
      <c r="F25" s="59">
        <v>0</v>
      </c>
    </row>
    <row r="26" spans="2:6" x14ac:dyDescent="0.2">
      <c r="B26" s="56">
        <v>5000</v>
      </c>
      <c r="C26" s="57" t="s">
        <v>129</v>
      </c>
      <c r="D26" s="58">
        <v>29345.68</v>
      </c>
      <c r="E26" s="58">
        <v>29345.68</v>
      </c>
      <c r="F26" s="59">
        <v>0</v>
      </c>
    </row>
    <row r="27" spans="2:6" x14ac:dyDescent="0.2">
      <c r="B27" s="56">
        <v>6000</v>
      </c>
      <c r="C27" s="57" t="s">
        <v>130</v>
      </c>
      <c r="D27" s="58">
        <v>0</v>
      </c>
      <c r="E27" s="58">
        <v>0</v>
      </c>
      <c r="F27" s="59">
        <v>0</v>
      </c>
    </row>
    <row r="28" spans="2:6" x14ac:dyDescent="0.2">
      <c r="B28" s="56">
        <v>7000</v>
      </c>
      <c r="C28" s="57" t="s">
        <v>131</v>
      </c>
      <c r="D28" s="58">
        <v>0</v>
      </c>
      <c r="E28" s="58">
        <v>0</v>
      </c>
      <c r="F28" s="59">
        <v>0</v>
      </c>
    </row>
    <row r="29" spans="2:6" x14ac:dyDescent="0.2">
      <c r="B29" s="56">
        <v>8000</v>
      </c>
      <c r="C29" s="57" t="s">
        <v>132</v>
      </c>
      <c r="D29" s="58">
        <v>0</v>
      </c>
      <c r="E29" s="58">
        <v>0</v>
      </c>
      <c r="F29" s="59">
        <v>0</v>
      </c>
    </row>
    <row r="30" spans="2:6" x14ac:dyDescent="0.2">
      <c r="B30" s="63">
        <v>9000</v>
      </c>
      <c r="C30" s="64" t="s">
        <v>133</v>
      </c>
      <c r="D30" s="65">
        <v>0</v>
      </c>
      <c r="E30" s="65">
        <v>0</v>
      </c>
      <c r="F30" s="66">
        <v>0</v>
      </c>
    </row>
    <row r="31" spans="2:6" ht="10.8" thickBot="1" x14ac:dyDescent="0.25">
      <c r="B31" s="48"/>
      <c r="C31" s="49" t="s">
        <v>36</v>
      </c>
      <c r="D31" s="50">
        <f>D11+D21</f>
        <v>98001402.020000011</v>
      </c>
      <c r="E31" s="50">
        <f t="shared" ref="E31:F31" si="3">E11+E21</f>
        <v>97159682.020000011</v>
      </c>
      <c r="F31" s="51">
        <f t="shared" si="3"/>
        <v>841719.99999999767</v>
      </c>
    </row>
    <row r="33" spans="3:3" ht="12" x14ac:dyDescent="0.25">
      <c r="C33" s="70" t="s">
        <v>135</v>
      </c>
    </row>
    <row r="34" spans="3:3" x14ac:dyDescent="0.2">
      <c r="C34" s="69" t="s">
        <v>136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r:id="rId1" xr:uid="{BDCBC3C6-28DF-40CD-AACA-A522797C3CB5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919-5250-4BAD-A2AE-83735BD99FFC}">
  <dimension ref="A1:F16"/>
  <sheetViews>
    <sheetView showGridLines="0" zoomScaleNormal="100" workbookViewId="0">
      <selection activeCell="B1" sqref="B1:D1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3" t="str">
        <f>'Notas de Disciplina Financiera'!A1</f>
        <v>Sistema para el Desarrollo Integral de Familia en el Municipio de León Guanajuato</v>
      </c>
      <c r="C1" s="73"/>
      <c r="D1" s="73"/>
      <c r="E1" s="40" t="s">
        <v>0</v>
      </c>
      <c r="F1" s="41">
        <f>'Notas de Disciplina Financiera'!D1</f>
        <v>2026</v>
      </c>
    </row>
    <row r="2" spans="1:6" x14ac:dyDescent="0.2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>Correspondiente del 01 de Enero al 30 de junio del 2026</v>
      </c>
      <c r="C3" s="73"/>
      <c r="D3" s="73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16</v>
      </c>
    </row>
    <row r="7" spans="1:6" x14ac:dyDescent="0.2">
      <c r="B7" s="1" t="s">
        <v>137</v>
      </c>
    </row>
    <row r="8" spans="1:6" x14ac:dyDescent="0.2">
      <c r="B8" s="45" t="s">
        <v>138</v>
      </c>
    </row>
    <row r="9" spans="1:6" x14ac:dyDescent="0.2">
      <c r="A9" s="42"/>
      <c r="B9" s="47" t="s">
        <v>139</v>
      </c>
    </row>
    <row r="10" spans="1:6" x14ac:dyDescent="0.2">
      <c r="B10" s="47" t="s">
        <v>140</v>
      </c>
    </row>
    <row r="13" spans="1:6" ht="12" x14ac:dyDescent="0.25">
      <c r="C13" s="70" t="s">
        <v>141</v>
      </c>
    </row>
    <row r="14" spans="1:6" x14ac:dyDescent="0.2">
      <c r="C14" s="69" t="s">
        <v>142</v>
      </c>
    </row>
    <row r="16" spans="1:6" x14ac:dyDescent="0.2">
      <c r="C16" s="1" t="s">
        <v>151</v>
      </c>
    </row>
  </sheetData>
  <mergeCells count="3">
    <mergeCell ref="B1:D1"/>
    <mergeCell ref="B2:D2"/>
    <mergeCell ref="B3:D3"/>
  </mergeCells>
  <hyperlinks>
    <hyperlink ref="C13" r:id="rId1" xr:uid="{5BDB4525-53D7-4047-9D99-509FDB9DD557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B7-07D0-47F7-9A78-CBE9A01669A0}">
  <dimension ref="A1:F17"/>
  <sheetViews>
    <sheetView showGridLines="0" workbookViewId="0">
      <selection activeCell="B1" sqref="B1:D1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3" t="str">
        <f>'Notas de Disciplina Financiera'!A1</f>
        <v>Sistema para el Desarrollo Integral de Familia en el Municipio de León Guanajuato</v>
      </c>
      <c r="C1" s="73"/>
      <c r="D1" s="73"/>
      <c r="E1" s="40" t="s">
        <v>0</v>
      </c>
      <c r="F1" s="41">
        <f>'Notas de Disciplina Financiera'!D1</f>
        <v>2026</v>
      </c>
    </row>
    <row r="2" spans="1:6" x14ac:dyDescent="0.2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>Correspondiente del 01 de Enero al 30 de junio del 2026</v>
      </c>
      <c r="C3" s="73"/>
      <c r="D3" s="73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18</v>
      </c>
    </row>
    <row r="7" spans="1:6" x14ac:dyDescent="0.2">
      <c r="B7" s="1" t="s">
        <v>137</v>
      </c>
    </row>
    <row r="8" spans="1:6" x14ac:dyDescent="0.2">
      <c r="B8" s="45" t="s">
        <v>143</v>
      </c>
    </row>
    <row r="9" spans="1:6" x14ac:dyDescent="0.2">
      <c r="A9" s="42"/>
      <c r="B9" s="46" t="s">
        <v>144</v>
      </c>
    </row>
    <row r="10" spans="1:6" x14ac:dyDescent="0.2">
      <c r="B10" s="46" t="s">
        <v>145</v>
      </c>
    </row>
    <row r="13" spans="1:6" ht="12" x14ac:dyDescent="0.25">
      <c r="C13" s="70" t="s">
        <v>146</v>
      </c>
    </row>
    <row r="14" spans="1:6" x14ac:dyDescent="0.2">
      <c r="C14" s="69" t="s">
        <v>147</v>
      </c>
    </row>
    <row r="17" spans="3:3" x14ac:dyDescent="0.2">
      <c r="C17" s="1" t="s">
        <v>152</v>
      </c>
    </row>
  </sheetData>
  <mergeCells count="3">
    <mergeCell ref="B1:D1"/>
    <mergeCell ref="B2:D2"/>
    <mergeCell ref="B3:D3"/>
  </mergeCells>
  <hyperlinks>
    <hyperlink ref="C13" r:id="rId1" xr:uid="{62A4FD59-AF1B-42F2-A35A-3F7423B919A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111-9E4B-4D66-A867-FD6BD00C82AB}">
  <dimension ref="A1:F11"/>
  <sheetViews>
    <sheetView showGridLines="0" workbookViewId="0">
      <selection activeCell="B3" sqref="B3:D3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3" t="str">
        <f>'Notas de Disciplina Financiera'!A1</f>
        <v>Sistema para el Desarrollo Integral de Familia en el Municipio de León Guanajuato</v>
      </c>
      <c r="C1" s="73"/>
      <c r="D1" s="73"/>
      <c r="E1" s="40" t="s">
        <v>0</v>
      </c>
      <c r="F1" s="41">
        <f>'Notas de Disciplina Financiera'!D1</f>
        <v>2026</v>
      </c>
    </row>
    <row r="2" spans="1:6" x14ac:dyDescent="0.2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>Correspondiente del 01 de Enero al 30 de junio del 2026</v>
      </c>
      <c r="C3" s="73"/>
      <c r="D3" s="73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20</v>
      </c>
    </row>
    <row r="7" spans="1:6" x14ac:dyDescent="0.2">
      <c r="B7" s="1" t="s">
        <v>137</v>
      </c>
    </row>
    <row r="8" spans="1:6" x14ac:dyDescent="0.2">
      <c r="B8" s="45" t="s">
        <v>148</v>
      </c>
    </row>
    <row r="9" spans="1:6" x14ac:dyDescent="0.2">
      <c r="A9" s="42"/>
    </row>
    <row r="11" spans="1:6" x14ac:dyDescent="0.2">
      <c r="C11" s="1" t="s">
        <v>153</v>
      </c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2A2280-FA25-49CD-9F07-2E49A401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DIF</cp:lastModifiedBy>
  <cp:revision/>
  <dcterms:created xsi:type="dcterms:W3CDTF">2024-03-15T21:50:03Z</dcterms:created>
  <dcterms:modified xsi:type="dcterms:W3CDTF">2026-07-15T20:42:53Z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